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<sst xmlns="http://schemas.openxmlformats.org/spreadsheetml/2006/main" count="192" uniqueCount="94">
  <si>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</si>
  <si>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</si>
  <si>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</si>
  <si>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</si>
  <si>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</si>
  <si>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</si>
  <si>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</si>
  <si>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</si>
  <si>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</si>
  <si>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</si>
  <si>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</si>
  <si>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</si>
  <si>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</si>
  <si>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</si>
  <si>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</si>
  <si>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</si>
  <si>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</si>
  <si>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</si>
  <si>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</si>
  <si>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</si>
  <si>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</si>
  <si>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</si>
  <si>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</si>
  <si>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</si>
  <si>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</si>
  <si>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</si>
  <si>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</si>
  <si>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</si>
  <si>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</si>
  <si>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</si>
  <si>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</si>
  <si>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</si>
  <si>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</si>
  <si>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</si>
  <si>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</si>
  <si>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</si>
  <si>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</si>
  <si>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</si>
  <si>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</si>
  <si>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</si>
  <si>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</si>
  <si>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</si>
  <si>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</si>
  <si>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</si>
  <si>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</si>
  <si>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</si>
  <si>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</si>
  <si>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</si>
  <si>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</si>
  <si>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</si>
  <si>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</si>
  <si>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</si>
  <si>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</si>
  <si>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</si>
  <si>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</si>
  <si>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</si>
  <si>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</si>
  <si>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</si>
  <si>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</si>
  <si>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</si>
  <si>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</si>
  <si>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</si>
  <si>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</si>
  <si>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</si>
  <si>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</si>
  <si>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</si>
  <si>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</si>
  <si>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</si>
  <si>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</si>
  <si>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</si>
  <si>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</si>
  <si>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</si>
  <si>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</si>
  <si>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</si>
  <si>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</si>
  <si>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</si>
  <si>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</si>
  <si>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</si>
  <si>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</si>
  <si>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</si>
  <si>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</si>
  <si>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</si>
  <si>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</si>
  <si>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</si>
  <si>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</si>
  <si>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</si>
  <si>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</si>
  <si>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</si>
  <si>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план на січень-квітень 2019р.</t>
  </si>
  <si>
    <t>станом на 03.04.2019</t>
  </si>
  <si>
    <r>
      <t xml:space="preserve">станом на 03.04.2019р.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</si>
  <si>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03.04.2019р.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</si>
  <si>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03.04.2019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</si>
  <si>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03.04.2019р.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</si>
</sst>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3637792"/>
        <c:axId val="35869217"/>
      </c:lineChart>
      <c:catAx>
        <c:axId val="636377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69217"/>
        <c:crosses val="autoZero"/>
        <c:auto val="0"/>
        <c:lblOffset val="100"/>
        <c:tickLblSkip val="1"/>
        <c:noMultiLvlLbl val="0"/>
      </c:catAx>
      <c:valAx>
        <c:axId val="358692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63779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4387498"/>
        <c:axId val="19725435"/>
      </c:lineChart>
      <c:catAx>
        <c:axId val="543874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25435"/>
        <c:crosses val="autoZero"/>
        <c:auto val="0"/>
        <c:lblOffset val="100"/>
        <c:tickLblSkip val="1"/>
        <c:noMultiLvlLbl val="0"/>
      </c:catAx>
      <c:valAx>
        <c:axId val="1972543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38749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43311188"/>
        <c:axId val="54256373"/>
      </c:lineChart>
      <c:catAx>
        <c:axId val="433111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56373"/>
        <c:crosses val="autoZero"/>
        <c:auto val="0"/>
        <c:lblOffset val="100"/>
        <c:tickLblSkip val="1"/>
        <c:noMultiLvlLbl val="0"/>
      </c:catAx>
      <c:valAx>
        <c:axId val="5425637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111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8545310"/>
        <c:axId val="32690063"/>
      </c:lineChart>
      <c:catAx>
        <c:axId val="185453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90063"/>
        <c:crosses val="autoZero"/>
        <c:auto val="0"/>
        <c:lblOffset val="100"/>
        <c:tickLblSkip val="1"/>
        <c:noMultiLvlLbl val="0"/>
      </c:catAx>
      <c:valAx>
        <c:axId val="3269006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5453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03.04.2019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5775112"/>
        <c:axId val="30649417"/>
      </c:bar3D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49417"/>
        <c:crosses val="autoZero"/>
        <c:auto val="1"/>
        <c:lblOffset val="100"/>
        <c:tickLblSkip val="1"/>
        <c:noMultiLvlLbl val="0"/>
      </c:catAx>
      <c:valAx>
        <c:axId val="30649417"/>
        <c:scaling>
          <c:orientation val="minMax"/>
          <c:max val="4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75112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7409298"/>
        <c:axId val="66683683"/>
      </c:bar3D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683683"/>
        <c:crosses val="autoZero"/>
        <c:auto val="1"/>
        <c:lblOffset val="100"/>
        <c:tickLblSkip val="1"/>
        <c:noMultiLvlLbl val="0"/>
      </c:catAx>
      <c:valAx>
        <c:axId val="66683683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09298"/>
        <c:crossesAt val="1"/>
        <c:crossBetween val="between"/>
        <c:dispUnits/>
        <c:majorUnit val="10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03.04.2019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614 057,6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437 063,1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квітень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- 156 230,8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квітень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162 802,0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- 176 994,5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21078</v>
          </cell>
          <cell r="K6">
            <v>72327887.32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21.078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72327.88732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3285.6000000000004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3285.6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/>
      <c r="C6" s="79"/>
      <c r="D6" s="106"/>
      <c r="E6" s="106">
        <f t="shared" si="2"/>
        <v>0</v>
      </c>
      <c r="F6" s="72"/>
      <c r="G6" s="65"/>
      <c r="H6" s="80"/>
      <c r="I6" s="78"/>
      <c r="J6" s="78"/>
      <c r="K6" s="78"/>
      <c r="L6" s="78"/>
      <c r="M6" s="65">
        <f t="shared" si="0"/>
        <v>0</v>
      </c>
      <c r="N6" s="65"/>
      <c r="O6" s="65">
        <v>4100</v>
      </c>
      <c r="P6" s="3">
        <f t="shared" si="1"/>
        <v>0</v>
      </c>
      <c r="Q6" s="2">
        <v>3285.6</v>
      </c>
      <c r="R6" s="71"/>
      <c r="S6" s="72"/>
      <c r="T6" s="73"/>
      <c r="U6" s="127"/>
      <c r="V6" s="128"/>
      <c r="W6" s="68">
        <f t="shared" si="3"/>
        <v>0</v>
      </c>
    </row>
    <row r="7" spans="1:23" ht="12.75">
      <c r="A7" s="10">
        <v>43559</v>
      </c>
      <c r="B7" s="77"/>
      <c r="C7" s="79"/>
      <c r="D7" s="106"/>
      <c r="E7" s="106">
        <f t="shared" si="2"/>
        <v>0</v>
      </c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8000</v>
      </c>
      <c r="P7" s="3">
        <f t="shared" si="1"/>
        <v>0</v>
      </c>
      <c r="Q7" s="2">
        <v>3285.6</v>
      </c>
      <c r="R7" s="71"/>
      <c r="S7" s="72"/>
      <c r="T7" s="73"/>
      <c r="U7" s="127"/>
      <c r="V7" s="128"/>
      <c r="W7" s="68">
        <f t="shared" si="3"/>
        <v>0</v>
      </c>
    </row>
    <row r="8" spans="1:23" ht="12.75">
      <c r="A8" s="10">
        <v>43560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15200</v>
      </c>
      <c r="P8" s="3">
        <f t="shared" si="1"/>
        <v>0</v>
      </c>
      <c r="Q8" s="2">
        <v>3285.6</v>
      </c>
      <c r="R8" s="71"/>
      <c r="S8" s="72"/>
      <c r="T8" s="70"/>
      <c r="U8" s="125"/>
      <c r="V8" s="126"/>
      <c r="W8" s="68">
        <f t="shared" si="3"/>
        <v>0</v>
      </c>
    </row>
    <row r="9" spans="1:23" ht="12.75">
      <c r="A9" s="10">
        <v>43563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3900</v>
      </c>
      <c r="P9" s="3">
        <f t="shared" si="1"/>
        <v>0</v>
      </c>
      <c r="Q9" s="2">
        <v>3285.6</v>
      </c>
      <c r="R9" s="71"/>
      <c r="S9" s="72"/>
      <c r="T9" s="70"/>
      <c r="U9" s="125"/>
      <c r="V9" s="126"/>
      <c r="W9" s="68">
        <f t="shared" si="3"/>
        <v>0</v>
      </c>
    </row>
    <row r="10" spans="1:23" ht="12.75">
      <c r="A10" s="10">
        <v>43564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3200</v>
      </c>
      <c r="P10" s="3">
        <f t="shared" si="1"/>
        <v>0</v>
      </c>
      <c r="Q10" s="2">
        <v>3285.6</v>
      </c>
      <c r="R10" s="71"/>
      <c r="S10" s="72"/>
      <c r="T10" s="70"/>
      <c r="U10" s="125"/>
      <c r="V10" s="126"/>
      <c r="W10" s="68">
        <f>R10+S10+U10+T10+V10</f>
        <v>0</v>
      </c>
    </row>
    <row r="11" spans="1:23" ht="12.75">
      <c r="A11" s="10">
        <v>43565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3285.6</v>
      </c>
      <c r="R11" s="69"/>
      <c r="S11" s="65"/>
      <c r="T11" s="70"/>
      <c r="U11" s="125"/>
      <c r="V11" s="126"/>
      <c r="W11" s="68">
        <f t="shared" si="3"/>
        <v>0</v>
      </c>
    </row>
    <row r="12" spans="1:23" ht="12.75">
      <c r="A12" s="10">
        <v>43566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4800</v>
      </c>
      <c r="P12" s="3">
        <f t="shared" si="1"/>
        <v>0</v>
      </c>
      <c r="Q12" s="2">
        <v>3285.6</v>
      </c>
      <c r="R12" s="69"/>
      <c r="S12" s="65"/>
      <c r="T12" s="70"/>
      <c r="U12" s="125"/>
      <c r="V12" s="126"/>
      <c r="W12" s="68">
        <f t="shared" si="3"/>
        <v>0</v>
      </c>
    </row>
    <row r="13" spans="1:23" ht="12.75">
      <c r="A13" s="10">
        <v>43567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4500</v>
      </c>
      <c r="P13" s="3">
        <f t="shared" si="1"/>
        <v>0</v>
      </c>
      <c r="Q13" s="2">
        <v>3285.6</v>
      </c>
      <c r="R13" s="69"/>
      <c r="S13" s="65"/>
      <c r="T13" s="70"/>
      <c r="U13" s="125"/>
      <c r="V13" s="126"/>
      <c r="W13" s="68">
        <v>0</v>
      </c>
    </row>
    <row r="14" spans="1:23" ht="12.75">
      <c r="A14" s="10">
        <v>43570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14500</v>
      </c>
      <c r="P14" s="3">
        <f t="shared" si="1"/>
        <v>0</v>
      </c>
      <c r="Q14" s="2">
        <v>3285.6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43571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3285.6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43572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6000</v>
      </c>
      <c r="P16" s="3">
        <f t="shared" si="1"/>
        <v>0</v>
      </c>
      <c r="Q16" s="2">
        <v>3285.6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43573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9800</v>
      </c>
      <c r="P17" s="3">
        <f t="shared" si="1"/>
        <v>0</v>
      </c>
      <c r="Q17" s="2">
        <v>3285.6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43574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3285.6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43577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3285.6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43578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3285.6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43579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7800</v>
      </c>
      <c r="P21" s="3">
        <f t="shared" si="1"/>
        <v>0</v>
      </c>
      <c r="Q21" s="2">
        <v>3285.6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43580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12900</v>
      </c>
      <c r="P22" s="3">
        <f t="shared" si="1"/>
        <v>0</v>
      </c>
      <c r="Q22" s="2">
        <v>3285.6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43581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26000</v>
      </c>
      <c r="P23" s="3">
        <f t="shared" si="1"/>
        <v>0</v>
      </c>
      <c r="Q23" s="2">
        <v>3285.6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2032.9</v>
      </c>
      <c r="C24" s="85">
        <f t="shared" si="4"/>
        <v>13</v>
      </c>
      <c r="D24" s="107">
        <f t="shared" si="4"/>
        <v>13</v>
      </c>
      <c r="E24" s="107">
        <f t="shared" si="4"/>
        <v>0</v>
      </c>
      <c r="F24" s="85">
        <f t="shared" si="4"/>
        <v>86.9</v>
      </c>
      <c r="G24" s="85">
        <f t="shared" si="4"/>
        <v>358.9</v>
      </c>
      <c r="H24" s="85">
        <f t="shared" si="4"/>
        <v>2208.3</v>
      </c>
      <c r="I24" s="85">
        <f t="shared" si="4"/>
        <v>210</v>
      </c>
      <c r="J24" s="85">
        <f t="shared" si="4"/>
        <v>77.4</v>
      </c>
      <c r="K24" s="85">
        <f t="shared" si="4"/>
        <v>0</v>
      </c>
      <c r="L24" s="85">
        <f t="shared" si="4"/>
        <v>1530.3</v>
      </c>
      <c r="M24" s="84">
        <f t="shared" si="4"/>
        <v>53.50000000000023</v>
      </c>
      <c r="N24" s="84">
        <f t="shared" si="4"/>
        <v>6571.200000000001</v>
      </c>
      <c r="O24" s="84">
        <f t="shared" si="4"/>
        <v>162800</v>
      </c>
      <c r="P24" s="86">
        <f>N24/O24</f>
        <v>0.040363636363636365</v>
      </c>
      <c r="Q24" s="2"/>
      <c r="R24" s="75">
        <f>SUM(R4:R23)</f>
        <v>1.1</v>
      </c>
      <c r="S24" s="75">
        <f>SUM(S4:S23)</f>
        <v>0</v>
      </c>
      <c r="T24" s="75">
        <f>SUM(T4:T23)</f>
        <v>20</v>
      </c>
      <c r="U24" s="139">
        <f>SUM(U4:U23)</f>
        <v>0</v>
      </c>
      <c r="V24" s="140"/>
      <c r="W24" s="75">
        <f>R24+S24+U24+T24+V24</f>
        <v>21.1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43558</v>
      </c>
      <c r="S29" s="143">
        <v>21.078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43558</v>
      </c>
      <c r="S39" s="131">
        <v>72327.88732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91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92</v>
      </c>
      <c r="P27" s="149"/>
    </row>
    <row r="28" spans="1:16" ht="30.75" customHeight="1">
      <c r="A28" s="162"/>
      <c r="B28" s="44" t="s">
        <v>88</v>
      </c>
      <c r="C28" s="22" t="s">
        <v>23</v>
      </c>
      <c r="D28" s="44" t="str">
        <f>B28</f>
        <v>план на січень-квітень 2019р.</v>
      </c>
      <c r="E28" s="22" t="str">
        <f>C28</f>
        <v>факт</v>
      </c>
      <c r="F28" s="43" t="str">
        <f>B28</f>
        <v>план на січень-квітень 2019р.</v>
      </c>
      <c r="G28" s="58" t="str">
        <f>C28</f>
        <v>факт</v>
      </c>
      <c r="H28" s="44" t="str">
        <f>B28</f>
        <v>план на січень-квітень 2019р.</v>
      </c>
      <c r="I28" s="22" t="str">
        <f>C28</f>
        <v>факт</v>
      </c>
      <c r="J28" s="43"/>
      <c r="K28" s="58"/>
      <c r="L28" s="41" t="str">
        <f>D28</f>
        <v>план на січень-квітень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квітень!S39</f>
        <v>72327.88732</v>
      </c>
      <c r="B29" s="45">
        <v>5070</v>
      </c>
      <c r="C29" s="45">
        <v>132.05</v>
      </c>
      <c r="D29" s="45">
        <v>933</v>
      </c>
      <c r="E29" s="45">
        <v>0.05</v>
      </c>
      <c r="F29" s="45">
        <v>2700</v>
      </c>
      <c r="G29" s="45">
        <v>1878.27</v>
      </c>
      <c r="H29" s="45">
        <v>8</v>
      </c>
      <c r="I29" s="45">
        <v>3</v>
      </c>
      <c r="J29" s="45"/>
      <c r="K29" s="45"/>
      <c r="L29" s="59">
        <f>H29+F29+D29+J29+B29</f>
        <v>8711</v>
      </c>
      <c r="M29" s="46">
        <f>C29+E29+G29+I29</f>
        <v>2013.37</v>
      </c>
      <c r="N29" s="47">
        <f>M29-L29</f>
        <v>-6697.63</v>
      </c>
      <c r="O29" s="152">
        <f>квітень!S29</f>
        <v>21.078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369324.10000000003</v>
      </c>
      <c r="C48" s="28">
        <v>267689.2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63720.3</v>
      </c>
      <c r="C49" s="28">
        <v>43438.72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107733.59999999999</v>
      </c>
      <c r="C50" s="28">
        <v>88675.26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15487.4</v>
      </c>
      <c r="C51" s="28">
        <v>8403.39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18047.6</v>
      </c>
      <c r="C52" s="28">
        <v>14319.29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2465.3</v>
      </c>
      <c r="C53" s="28">
        <v>2024.77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2469.86</v>
      </c>
      <c r="C54" s="28">
        <v>3457.54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34809.40000000004</v>
      </c>
      <c r="C55" s="12">
        <v>9054.889999999989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614057.56</v>
      </c>
      <c r="C56" s="9">
        <v>437063.06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5070</v>
      </c>
      <c r="C58" s="9">
        <f>C29</f>
        <v>132.05</v>
      </c>
    </row>
    <row r="59" spans="1:3" ht="25.5">
      <c r="A59" s="76" t="s">
        <v>53</v>
      </c>
      <c r="B59" s="9">
        <f>D29</f>
        <v>933</v>
      </c>
      <c r="C59" s="9">
        <f>E29</f>
        <v>0.05</v>
      </c>
    </row>
    <row r="60" spans="1:3" ht="12.75">
      <c r="A60" s="76" t="s">
        <v>54</v>
      </c>
      <c r="B60" s="9">
        <f>F29</f>
        <v>2700</v>
      </c>
      <c r="C60" s="9">
        <f>G29</f>
        <v>1878.27</v>
      </c>
    </row>
    <row r="61" spans="1:3" ht="25.5">
      <c r="A61" s="76" t="s">
        <v>55</v>
      </c>
      <c r="B61" s="9">
        <f>H29</f>
        <v>8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6" sqref="E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2019-04-03T09:42:33Z</dcterms:modified>
  <cp:category/>
  <cp:version/>
  <cp:contentType/>
  <cp:contentStatus/>
</cp:coreProperties>
</file>